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3" l="1"/>
  <c r="B27" i="3"/>
  <c r="B13" i="3"/>
  <c r="B4" i="3"/>
  <c r="C64" i="3" l="1"/>
  <c r="C66" i="3"/>
  <c r="C17" i="3" l="1"/>
  <c r="B17" i="3"/>
  <c r="C61" i="3" l="1"/>
  <c r="B61" i="3"/>
  <c r="B64" i="3" s="1"/>
  <c r="C55" i="3"/>
  <c r="C48" i="3"/>
  <c r="B48" i="3"/>
  <c r="C43" i="3"/>
  <c r="B43" i="3"/>
  <c r="C32" i="3"/>
  <c r="B32" i="3"/>
  <c r="C27" i="3"/>
  <c r="C13" i="3"/>
  <c r="C4" i="3"/>
  <c r="B24" i="3" l="1"/>
  <c r="B66" i="3" s="1"/>
  <c r="C24" i="3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<sst xmlns="http://schemas.openxmlformats.org/spreadsheetml/2006/main" count="56" uniqueCount="56">
  <si>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</si>
  <si>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</si>
  <si>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</si>
  <si>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</si>
  <si>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</si>
  <si>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</si>
  <si>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</si>
  <si>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</si>
  <si>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</si>
  <si>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</si>
  <si>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</si>
  <si>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</si>
  <si>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</si>
  <si>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</si>
  <si>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</si>
  <si>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</si>
  <si>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</si>
  <si>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</si>
  <si>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</si>
  <si>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</si>
  <si>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</si>
  <si>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</si>
  <si>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</si>
  <si>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</si>
  <si>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</si>
  <si>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</si>
  <si>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</si>
  <si>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</si>
  <si>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</si>
  <si>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</si>
  <si>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</si>
  <si>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</si>
  <si>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</si>
  <si>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</si>
  <si>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</si>
  <si>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</si>
  <si>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</si>
  <si>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</si>
  <si>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</si>
  <si>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</si>
  <si>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</si>
  <si>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</si>
  <si>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</si>
  <si>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</si>
  <si>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</si>
  <si>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</si>
  <si>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</si>
  <si>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</si>
  <si>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</si>
  <si>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</si>
  <si>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</si>
  <si>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</si>
  <si>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</si>
  <si>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</si>
  <si>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</si>
  <si>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Patronato de Explora
Estado de Actividades
Del 01 de Enero al 31 de Diciembre del 2023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</si>
</sst>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workbookViewId="0">
      <selection activeCell="B28" sqref="B28:B3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9">
        <f>+B11</f>
        <v>20233362.07</v>
      </c>
      <c r="C4" s="9">
        <f>SUM(C5:C11)</f>
        <v>16361633.789999999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34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46</v>
      </c>
      <c r="B9" s="11">
        <v>0</v>
      </c>
      <c r="C9" s="11">
        <v>0</v>
      </c>
    </row>
    <row r="10" spans="1:3" x14ac:dyDescent="0.2">
      <c r="A10" s="10" t="s">
        <v>47</v>
      </c>
      <c r="B10" s="11">
        <v>0</v>
      </c>
      <c r="C10" s="11">
        <v>0</v>
      </c>
    </row>
    <row r="11" spans="1:3" ht="11.25" customHeight="1" x14ac:dyDescent="0.2">
      <c r="A11" s="10" t="s">
        <v>48</v>
      </c>
      <c r="B11" s="11">
        <v>20233362.07</v>
      </c>
      <c r="C11" s="11">
        <v>16361633.789999999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49</v>
      </c>
      <c r="B13" s="9">
        <f>+B15</f>
        <v>79544313.480000004</v>
      </c>
      <c r="C13" s="9">
        <f>SUM(C14:C15)</f>
        <v>24218205.120000001</v>
      </c>
    </row>
    <row r="14" spans="1:3" ht="22.5" x14ac:dyDescent="0.2">
      <c r="A14" s="10" t="s">
        <v>50</v>
      </c>
      <c r="B14" s="11">
        <v>0</v>
      </c>
      <c r="C14" s="11">
        <v>0</v>
      </c>
    </row>
    <row r="15" spans="1:3" ht="11.25" customHeight="1" x14ac:dyDescent="0.2">
      <c r="A15" s="10" t="s">
        <v>51</v>
      </c>
      <c r="B15" s="11">
        <v>79544313.480000004</v>
      </c>
      <c r="C15" s="11">
        <v>24218205.120000001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40</v>
      </c>
      <c r="B17" s="9">
        <f>+B18+B22</f>
        <v>3312587.87</v>
      </c>
      <c r="C17" s="9">
        <f>+C18+C22</f>
        <v>1307170.27</v>
      </c>
    </row>
    <row r="18" spans="1:3" ht="11.25" customHeight="1" x14ac:dyDescent="0.2">
      <c r="A18" s="10" t="s">
        <v>35</v>
      </c>
      <c r="B18" s="11">
        <v>2205152.4300000002</v>
      </c>
      <c r="C18" s="11">
        <v>889946.02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1107435.44</v>
      </c>
      <c r="C22" s="11">
        <v>417224.25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9">
        <f>+B4+B13+B17</f>
        <v>103090263.42000002</v>
      </c>
      <c r="C24" s="9">
        <f>+C4+C13+C17</f>
        <v>41887009.18</v>
      </c>
    </row>
    <row r="25" spans="1:3" ht="11.25" customHeight="1" x14ac:dyDescent="0.2">
      <c r="A25" s="13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41</v>
      </c>
      <c r="B27" s="9">
        <f>+B28+B29+B30</f>
        <v>50276152.840000004</v>
      </c>
      <c r="C27" s="9">
        <f>SUM(C28:C30)</f>
        <v>46306184.950000003</v>
      </c>
    </row>
    <row r="28" spans="1:3" ht="11.25" customHeight="1" x14ac:dyDescent="0.2">
      <c r="A28" s="10" t="s">
        <v>36</v>
      </c>
      <c r="B28" s="11">
        <v>22786365.219999999</v>
      </c>
      <c r="C28" s="11">
        <v>19896842.039999999</v>
      </c>
    </row>
    <row r="29" spans="1:3" ht="11.25" customHeight="1" x14ac:dyDescent="0.2">
      <c r="A29" s="10" t="s">
        <v>16</v>
      </c>
      <c r="B29" s="11">
        <v>4183260.73</v>
      </c>
      <c r="C29" s="11">
        <v>5328812.1900000004</v>
      </c>
    </row>
    <row r="30" spans="1:3" ht="11.25" customHeight="1" x14ac:dyDescent="0.2">
      <c r="A30" s="10" t="s">
        <v>17</v>
      </c>
      <c r="B30" s="11">
        <v>23306526.890000001</v>
      </c>
      <c r="C30" s="11">
        <v>21080530.719999999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52</v>
      </c>
      <c r="B32" s="9">
        <f>SUM(B33:B41)</f>
        <v>17193.96</v>
      </c>
      <c r="C32" s="9">
        <f>SUM(C33:C41)</f>
        <v>9432.76</v>
      </c>
    </row>
    <row r="33" spans="1:3" ht="11.25" customHeight="1" x14ac:dyDescent="0.2">
      <c r="A33" s="10" t="s">
        <v>18</v>
      </c>
      <c r="B33" s="11">
        <v>17193.96</v>
      </c>
      <c r="C33" s="11">
        <v>9432.76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1">
        <v>0</v>
      </c>
      <c r="C36" s="11">
        <v>0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f>SUM(B44:B46)</f>
        <v>0</v>
      </c>
      <c r="C43" s="9">
        <f>SUM(C44:C46)</f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42</v>
      </c>
      <c r="B48" s="9">
        <f>SUM(B49:B53)</f>
        <v>0</v>
      </c>
      <c r="C48" s="9">
        <f>SUM(C49:C53)</f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43</v>
      </c>
      <c r="B55" s="9">
        <f>+B56</f>
        <v>20405986.260000002</v>
      </c>
      <c r="C55" s="9">
        <f>SUM(C56:C59)</f>
        <v>21082066.960000001</v>
      </c>
    </row>
    <row r="56" spans="1:3" ht="11.25" customHeight="1" x14ac:dyDescent="0.2">
      <c r="A56" s="10" t="s">
        <v>31</v>
      </c>
      <c r="B56" s="11">
        <v>20405986.260000002</v>
      </c>
      <c r="C56" s="11">
        <v>21082066.960000001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>
        <v>0</v>
      </c>
      <c r="C58" s="11">
        <v>0</v>
      </c>
    </row>
    <row r="59" spans="1:3" ht="11.25" customHeight="1" x14ac:dyDescent="0.2">
      <c r="A59" s="10" t="s">
        <v>33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39</v>
      </c>
      <c r="B61" s="9">
        <f>+B62</f>
        <v>0</v>
      </c>
      <c r="C61" s="9">
        <f>+C62</f>
        <v>0</v>
      </c>
    </row>
    <row r="62" spans="1:3" ht="11.25" customHeight="1" x14ac:dyDescent="0.2">
      <c r="A62" s="10" t="s">
        <v>37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44</v>
      </c>
      <c r="B64" s="14">
        <f>+B27+B32+B43+B48+B55+B61</f>
        <v>70699333.060000002</v>
      </c>
      <c r="C64" s="14">
        <f>+C28+C29+C30+C56+C33</f>
        <v>67397684.670000002</v>
      </c>
    </row>
    <row r="65" spans="1:3" ht="11.25" customHeight="1" x14ac:dyDescent="0.2">
      <c r="A65" s="13"/>
      <c r="B65" s="7"/>
      <c r="C65" s="7"/>
    </row>
    <row r="66" spans="1:3" s="2" customFormat="1" x14ac:dyDescent="0.2">
      <c r="A66" s="6" t="s">
        <v>38</v>
      </c>
      <c r="B66" s="9">
        <f>+B24-B64</f>
        <v>32390930.360000014</v>
      </c>
      <c r="C66" s="9">
        <f>+C24-C64</f>
        <v>-25510675.490000002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2021-02-11T18:41:48Z</cp:lastPrinted>
  <dcterms:created xsi:type="dcterms:W3CDTF">2012-12-11T20:29:16Z</dcterms:created>
  <dcterms:modified xsi:type="dcterms:W3CDTF">2024-01-18T19:49:19Z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